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Информация" sheetId="2" r:id="rId1"/>
  </sheets>
  <definedNames>
    <definedName name="_xlnm.Print_Area" localSheetId="0">Информация!$A$1:$E$22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/>
  <c r="D22"/>
  <c r="C22"/>
  <c r="B22"/>
  <c r="E21"/>
  <c r="D21"/>
  <c r="C21"/>
  <c r="B21"/>
  <c r="E20"/>
  <c r="D20"/>
  <c r="C20"/>
  <c r="B20"/>
  <c r="E19"/>
  <c r="D19"/>
  <c r="C19"/>
  <c r="B19"/>
  <c r="E18"/>
  <c r="D18"/>
  <c r="C18"/>
  <c r="B18"/>
  <c r="E17"/>
  <c r="D17"/>
  <c r="C17"/>
  <c r="C13" s="1"/>
  <c r="D13" s="1"/>
  <c r="E13" s="1"/>
  <c r="B17"/>
  <c r="D16"/>
  <c r="C15"/>
  <c r="B15"/>
  <c r="D15" s="1"/>
  <c r="E15" s="1"/>
  <c r="E14"/>
  <c r="D14"/>
  <c r="C14"/>
  <c r="B14"/>
  <c r="B13"/>
  <c r="E12"/>
  <c r="D12"/>
  <c r="C12"/>
  <c r="B12"/>
  <c r="C10"/>
  <c r="B10"/>
  <c r="D10" s="1"/>
  <c r="E10" s="1"/>
  <c r="C9"/>
  <c r="C11" s="1"/>
  <c r="B9"/>
  <c r="D9" s="1"/>
  <c r="E9" s="1"/>
  <c r="D11" l="1"/>
  <c r="E11" s="1"/>
  <c r="B11"/>
</calcChain>
</file>

<file path=xl/sharedStrings.xml><?xml version="1.0" encoding="utf-8"?>
<sst xmlns="http://schemas.openxmlformats.org/spreadsheetml/2006/main" count="20" uniqueCount="20">
  <si>
    <t>Сопоставимая информация о финансовых результатах деятельности Всеволожского муниципального района Ленинградской области  на 01.01.2026 года (тыс. руб.)</t>
  </si>
  <si>
    <t>Наименование показателя</t>
  </si>
  <si>
    <t>2024 год</t>
  </si>
  <si>
    <t>2025год</t>
  </si>
  <si>
    <t xml:space="preserve">отконение </t>
  </si>
  <si>
    <t>темп                 роста(+)         снижения (-)</t>
  </si>
  <si>
    <t xml:space="preserve">Доходы  всего, из них:                                     </t>
  </si>
  <si>
    <t>Налоговые доходы</t>
  </si>
  <si>
    <t>Неналоговые доходы всего, из них:</t>
  </si>
  <si>
    <t>Безвозмездные денежные поступления от бюджетов других уровней</t>
  </si>
  <si>
    <t xml:space="preserve">Расходы  всего, из них:           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</si>
  <si>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</si>
  <si>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</si>
  <si>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</si>
  <si>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</si>
  <si>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</si>
  <si>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</si>
  <si>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</si>
  <si>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</si>
  <si>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Чистый операционный результат </t>
  </si>
</sst>
</file>

<file path=xl/styles.xml><?xml version="1.0" encoding="utf-8"?>
<styleSheet xmlns="http://schemas.openxmlformats.org/spreadsheetml/2006/main">
  <numFmts count="2">
    <numFmt numFmtId="168" formatCode="#\ ##0.00"/>
    <numFmt numFmtId="169" formatCode="#\ ##0.00_ "/>
  </numFmts>
  <fonts count="25">
    <font>
      <sz val="11"/>
      <name val="Calibri"/>
      <charset val="134"/>
      <scheme val="minor"/>
    </font>
    <font>
      <sz val="14"/>
      <name val="Calibri"/>
      <charset val="134"/>
      <scheme val="minor"/>
    </font>
    <font>
      <sz val="14"/>
      <color rgb="FF000000"/>
      <name val="Times New Roman"/>
      <charset val="204"/>
    </font>
    <font>
      <sz val="11"/>
      <color rgb="FF000000"/>
      <name val="Arial"/>
      <charset val="204"/>
    </font>
    <font>
      <b/>
      <sz val="14"/>
      <name val="Calibri"/>
      <charset val="204"/>
      <scheme val="minor"/>
    </font>
    <font>
      <b/>
      <sz val="14"/>
      <color rgb="FF000000"/>
      <name val="Times New Roman"/>
      <charset val="204"/>
    </font>
    <font>
      <sz val="14"/>
      <name val="Times New Roman"/>
      <charset val="204"/>
    </font>
    <font>
      <b/>
      <sz val="14"/>
      <color rgb="FF000000"/>
      <name val="Arial"/>
      <charset val="204"/>
    </font>
    <font>
      <b/>
      <sz val="14"/>
      <name val="Arial"/>
      <charset val="204"/>
    </font>
    <font>
      <i/>
      <sz val="14"/>
      <color rgb="FF000000"/>
      <name val="Times New Roman"/>
      <charset val="204"/>
    </font>
    <font>
      <sz val="14"/>
      <color rgb="FF000000"/>
      <name val="Arial"/>
      <charset val="204"/>
    </font>
    <font>
      <sz val="14"/>
      <name val="Arial"/>
      <charset val="204"/>
    </font>
    <font>
      <sz val="8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Arial"/>
      <charset val="204"/>
    </font>
    <font>
      <i/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name val="Calibri"/>
      <charset val="134"/>
      <scheme val="minor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8">
    <xf numFmtId="0" fontId="0" fillId="0" borderId="0"/>
    <xf numFmtId="0" fontId="22" fillId="0" borderId="0"/>
    <xf numFmtId="0" fontId="22" fillId="0" borderId="0"/>
    <xf numFmtId="0" fontId="12" fillId="0" borderId="0">
      <alignment horizontal="center" wrapText="1"/>
    </xf>
    <xf numFmtId="168" fontId="12" fillId="0" borderId="3">
      <alignment horizontal="right" wrapText="1" shrinkToFit="1"/>
    </xf>
    <xf numFmtId="0" fontId="13" fillId="0" borderId="4">
      <alignment horizontal="center" wrapText="1"/>
    </xf>
    <xf numFmtId="0" fontId="14" fillId="0" borderId="0">
      <alignment wrapText="1"/>
    </xf>
    <xf numFmtId="0" fontId="15" fillId="0" borderId="0"/>
    <xf numFmtId="0" fontId="15" fillId="0" borderId="0"/>
    <xf numFmtId="0" fontId="22" fillId="0" borderId="0"/>
    <xf numFmtId="49" fontId="12" fillId="0" borderId="4">
      <alignment horizontal="right"/>
    </xf>
    <xf numFmtId="168" fontId="12" fillId="0" borderId="5">
      <alignment horizontal="right"/>
    </xf>
    <xf numFmtId="0" fontId="12" fillId="0" borderId="6"/>
    <xf numFmtId="0" fontId="14" fillId="0" borderId="0"/>
    <xf numFmtId="0" fontId="16" fillId="0" borderId="7">
      <alignment vertical="center" textRotation="90" wrapText="1"/>
    </xf>
    <xf numFmtId="0" fontId="16" fillId="0" borderId="8">
      <alignment vertical="center" textRotation="90" wrapText="1"/>
    </xf>
    <xf numFmtId="0" fontId="16" fillId="0" borderId="9">
      <alignment vertical="center" textRotation="90" wrapText="1"/>
    </xf>
    <xf numFmtId="0" fontId="16" fillId="0" borderId="9">
      <alignment horizontal="center" vertical="center" textRotation="90" wrapText="1"/>
    </xf>
    <xf numFmtId="0" fontId="16" fillId="0" borderId="10">
      <alignment vertical="center" textRotation="90" wrapText="1"/>
    </xf>
    <xf numFmtId="0" fontId="16" fillId="0" borderId="0">
      <alignment vertical="center" textRotation="90" wrapText="1"/>
    </xf>
    <xf numFmtId="0" fontId="16" fillId="0" borderId="4">
      <alignment vertical="center" textRotation="90" wrapText="1"/>
    </xf>
    <xf numFmtId="0" fontId="16" fillId="0" borderId="9">
      <alignment horizontal="center" vertical="center" textRotation="90" wrapText="1"/>
    </xf>
    <xf numFmtId="0" fontId="15" fillId="0" borderId="0"/>
    <xf numFmtId="0" fontId="16" fillId="0" borderId="0">
      <alignment vertical="center" textRotation="90" wrapText="1"/>
    </xf>
    <xf numFmtId="49" fontId="13" fillId="0" borderId="0">
      <alignment horizontal="center" wrapText="1"/>
    </xf>
    <xf numFmtId="49" fontId="13" fillId="0" borderId="0">
      <alignment horizontal="left" wrapText="1"/>
    </xf>
    <xf numFmtId="49" fontId="13" fillId="0" borderId="0">
      <alignment horizontal="left"/>
    </xf>
    <xf numFmtId="49" fontId="13" fillId="0" borderId="0"/>
    <xf numFmtId="0" fontId="13" fillId="0" borderId="0">
      <alignment horizontal="center"/>
    </xf>
    <xf numFmtId="0" fontId="13" fillId="0" borderId="4">
      <alignment horizontal="center"/>
    </xf>
    <xf numFmtId="0" fontId="13" fillId="0" borderId="10">
      <alignment horizontal="center" vertical="top" wrapText="1"/>
    </xf>
    <xf numFmtId="49" fontId="13" fillId="0" borderId="0">
      <alignment horizontal="right"/>
    </xf>
    <xf numFmtId="0" fontId="17" fillId="0" borderId="0"/>
    <xf numFmtId="0" fontId="16" fillId="0" borderId="11">
      <alignment wrapText="1"/>
    </xf>
    <xf numFmtId="49" fontId="16" fillId="0" borderId="11">
      <alignment horizontal="left" vertical="center" wrapText="1"/>
    </xf>
    <xf numFmtId="49" fontId="12" fillId="0" borderId="12">
      <alignment horizontal="left" vertical="center" wrapText="1" indent="2"/>
    </xf>
    <xf numFmtId="49" fontId="12" fillId="0" borderId="13">
      <alignment horizontal="left" vertical="center" wrapText="1" indent="3"/>
    </xf>
    <xf numFmtId="49" fontId="12" fillId="0" borderId="11">
      <alignment horizontal="left" vertical="center" wrapText="1" indent="3"/>
    </xf>
    <xf numFmtId="0" fontId="16" fillId="0" borderId="11">
      <alignment horizontal="left" vertical="center" wrapText="1"/>
    </xf>
    <xf numFmtId="49" fontId="12" fillId="0" borderId="10">
      <alignment horizontal="left" vertical="center" wrapText="1" indent="3"/>
    </xf>
    <xf numFmtId="49" fontId="12" fillId="0" borderId="0">
      <alignment horizontal="left" vertical="center" wrapText="1" indent="3"/>
    </xf>
    <xf numFmtId="49" fontId="12" fillId="0" borderId="4">
      <alignment horizontal="left" vertical="center" wrapText="1" indent="3"/>
    </xf>
    <xf numFmtId="0" fontId="12" fillId="0" borderId="14">
      <alignment horizontal="center" vertical="center" wrapText="1"/>
    </xf>
    <xf numFmtId="49" fontId="13" fillId="0" borderId="0">
      <alignment horizontal="center" vertical="top" wrapText="1"/>
    </xf>
    <xf numFmtId="49" fontId="12" fillId="0" borderId="15">
      <alignment horizontal="center" vertical="center" wrapText="1"/>
    </xf>
    <xf numFmtId="49" fontId="16" fillId="0" borderId="16">
      <alignment horizontal="center"/>
    </xf>
    <xf numFmtId="49" fontId="16" fillId="0" borderId="17">
      <alignment horizontal="center" vertical="center" wrapText="1"/>
    </xf>
    <xf numFmtId="49" fontId="12" fillId="0" borderId="18">
      <alignment horizontal="center" vertical="center" wrapText="1"/>
    </xf>
    <xf numFmtId="49" fontId="12" fillId="0" borderId="19">
      <alignment horizontal="center" vertical="center" wrapText="1"/>
    </xf>
    <xf numFmtId="49" fontId="12" fillId="0" borderId="20">
      <alignment horizontal="center" vertical="center" wrapText="1"/>
    </xf>
    <xf numFmtId="49" fontId="16" fillId="0" borderId="21">
      <alignment horizontal="center" vertical="center" wrapText="1"/>
    </xf>
    <xf numFmtId="49" fontId="12" fillId="0" borderId="22">
      <alignment horizontal="center" vertical="center" wrapText="1"/>
    </xf>
    <xf numFmtId="49" fontId="16" fillId="0" borderId="23">
      <alignment horizontal="center" vertical="center" wrapText="1"/>
    </xf>
    <xf numFmtId="49" fontId="12" fillId="0" borderId="24">
      <alignment horizontal="center" vertical="center" wrapText="1"/>
    </xf>
    <xf numFmtId="49" fontId="12" fillId="0" borderId="22">
      <alignment horizontal="center" vertical="center" wrapText="1"/>
    </xf>
    <xf numFmtId="49" fontId="12" fillId="0" borderId="24">
      <alignment horizontal="center" vertical="center" wrapText="1"/>
    </xf>
    <xf numFmtId="49" fontId="12" fillId="0" borderId="20">
      <alignment horizontal="center" vertical="center" wrapText="1"/>
    </xf>
    <xf numFmtId="49" fontId="12" fillId="0" borderId="17">
      <alignment horizontal="center" vertical="center" wrapText="1"/>
    </xf>
    <xf numFmtId="49" fontId="12" fillId="0" borderId="0">
      <alignment horizontal="center" vertical="center" wrapText="1"/>
    </xf>
    <xf numFmtId="49" fontId="12" fillId="0" borderId="0">
      <alignment horizontal="center" vertical="center" wrapText="1"/>
    </xf>
    <xf numFmtId="49" fontId="12" fillId="0" borderId="4">
      <alignment horizontal="center" vertical="center" wrapText="1"/>
    </xf>
    <xf numFmtId="49" fontId="16" fillId="0" borderId="16">
      <alignment horizontal="center" vertical="center" wrapText="1"/>
    </xf>
    <xf numFmtId="49" fontId="12" fillId="0" borderId="23">
      <alignment horizontal="center" vertical="center" wrapText="1"/>
    </xf>
    <xf numFmtId="49" fontId="12" fillId="0" borderId="20">
      <alignment horizontal="center" vertical="center" wrapText="1"/>
    </xf>
    <xf numFmtId="49" fontId="12" fillId="0" borderId="21">
      <alignment horizontal="center" vertical="center" wrapText="1"/>
    </xf>
    <xf numFmtId="49" fontId="12" fillId="0" borderId="25">
      <alignment horizontal="center" vertical="center" wrapText="1"/>
    </xf>
    <xf numFmtId="49" fontId="12" fillId="0" borderId="26">
      <alignment horizontal="center" vertical="center" wrapText="1"/>
    </xf>
    <xf numFmtId="168" fontId="12" fillId="0" borderId="3">
      <alignment horizontal="right" shrinkToFit="1"/>
    </xf>
    <xf numFmtId="168" fontId="12" fillId="0" borderId="26">
      <alignment horizontal="right" shrinkToFit="1"/>
    </xf>
    <xf numFmtId="0" fontId="12" fillId="0" borderId="27">
      <alignment shrinkToFit="1"/>
    </xf>
    <xf numFmtId="168" fontId="12" fillId="0" borderId="28">
      <alignment horizontal="right" shrinkToFit="1"/>
    </xf>
    <xf numFmtId="168" fontId="12" fillId="0" borderId="29">
      <alignment horizontal="right" shrinkToFit="1"/>
    </xf>
    <xf numFmtId="168" fontId="12" fillId="0" borderId="30">
      <alignment horizontal="right" shrinkToFit="1"/>
    </xf>
    <xf numFmtId="168" fontId="12" fillId="0" borderId="31">
      <alignment horizontal="right" shrinkToFit="1"/>
    </xf>
    <xf numFmtId="168" fontId="12" fillId="0" borderId="25">
      <alignment horizontal="right" shrinkToFit="1"/>
    </xf>
    <xf numFmtId="0" fontId="12" fillId="0" borderId="32">
      <alignment shrinkToFit="1"/>
    </xf>
    <xf numFmtId="168" fontId="12" fillId="0" borderId="31">
      <alignment horizontal="right" shrinkToFit="1"/>
    </xf>
    <xf numFmtId="168" fontId="12" fillId="0" borderId="32">
      <alignment horizontal="right" shrinkToFit="1"/>
    </xf>
    <xf numFmtId="0" fontId="12" fillId="0" borderId="29">
      <alignment shrinkToFit="1"/>
    </xf>
    <xf numFmtId="168" fontId="12" fillId="0" borderId="0">
      <alignment horizontal="right" shrinkToFit="1"/>
    </xf>
    <xf numFmtId="168" fontId="12" fillId="0" borderId="0">
      <alignment horizontal="right" shrinkToFit="1"/>
    </xf>
    <xf numFmtId="168" fontId="12" fillId="0" borderId="4">
      <alignment horizontal="right" shrinkToFit="1"/>
    </xf>
    <xf numFmtId="168" fontId="12" fillId="0" borderId="29">
      <alignment horizontal="right" shrinkToFit="1"/>
    </xf>
    <xf numFmtId="49" fontId="13" fillId="0" borderId="0">
      <alignment horizontal="center" vertical="top"/>
    </xf>
    <xf numFmtId="49" fontId="13" fillId="0" borderId="4">
      <alignment horizontal="center" shrinkToFit="1"/>
    </xf>
    <xf numFmtId="49" fontId="13" fillId="0" borderId="10">
      <alignment horizontal="center" vertical="top"/>
    </xf>
    <xf numFmtId="0" fontId="12" fillId="0" borderId="33">
      <alignment horizontal="center" vertical="center" wrapText="1"/>
    </xf>
    <xf numFmtId="49" fontId="12" fillId="0" borderId="34">
      <alignment horizontal="center" vertical="center" wrapText="1"/>
    </xf>
    <xf numFmtId="168" fontId="12" fillId="0" borderId="35">
      <alignment horizontal="right" shrinkToFit="1"/>
    </xf>
    <xf numFmtId="168" fontId="12" fillId="0" borderId="34">
      <alignment horizontal="right" shrinkToFit="1"/>
    </xf>
    <xf numFmtId="0" fontId="12" fillId="0" borderId="36">
      <alignment shrinkToFit="1"/>
    </xf>
    <xf numFmtId="168" fontId="12" fillId="0" borderId="37">
      <alignment horizontal="right" shrinkToFit="1"/>
    </xf>
    <xf numFmtId="168" fontId="12" fillId="0" borderId="38">
      <alignment horizontal="right" shrinkToFit="1"/>
    </xf>
    <xf numFmtId="168" fontId="12" fillId="0" borderId="39">
      <alignment horizontal="right" shrinkToFit="1"/>
    </xf>
    <xf numFmtId="168" fontId="12" fillId="0" borderId="40">
      <alignment horizontal="right" shrinkToFit="1"/>
    </xf>
    <xf numFmtId="168" fontId="12" fillId="0" borderId="33">
      <alignment horizontal="right" shrinkToFit="1"/>
    </xf>
    <xf numFmtId="0" fontId="12" fillId="0" borderId="41">
      <alignment shrinkToFit="1"/>
    </xf>
    <xf numFmtId="168" fontId="12" fillId="0" borderId="40">
      <alignment horizontal="right" shrinkToFit="1"/>
    </xf>
    <xf numFmtId="168" fontId="12" fillId="0" borderId="41">
      <alignment horizontal="right" shrinkToFit="1"/>
    </xf>
    <xf numFmtId="0" fontId="12" fillId="0" borderId="38">
      <alignment shrinkToFit="1"/>
    </xf>
    <xf numFmtId="168" fontId="12" fillId="0" borderId="38">
      <alignment horizontal="right" shrinkToFit="1"/>
    </xf>
    <xf numFmtId="49" fontId="13" fillId="0" borderId="0">
      <alignment vertical="top"/>
    </xf>
    <xf numFmtId="0" fontId="18" fillId="0" borderId="0">
      <alignment horizontal="center"/>
    </xf>
    <xf numFmtId="49" fontId="13" fillId="0" borderId="0">
      <alignment horizontal="center"/>
    </xf>
    <xf numFmtId="0" fontId="12" fillId="0" borderId="9">
      <alignment horizontal="center" vertical="center" wrapText="1"/>
    </xf>
    <xf numFmtId="49" fontId="12" fillId="0" borderId="42">
      <alignment horizontal="center" vertical="center" wrapText="1"/>
    </xf>
    <xf numFmtId="168" fontId="12" fillId="0" borderId="43">
      <alignment horizontal="right" shrinkToFit="1"/>
    </xf>
    <xf numFmtId="168" fontId="12" fillId="0" borderId="42">
      <alignment horizontal="right" shrinkToFit="1"/>
    </xf>
    <xf numFmtId="0" fontId="12" fillId="0" borderId="44">
      <alignment shrinkToFit="1"/>
    </xf>
    <xf numFmtId="168" fontId="12" fillId="0" borderId="45">
      <alignment horizontal="right" shrinkToFit="1"/>
    </xf>
    <xf numFmtId="168" fontId="12" fillId="0" borderId="46">
      <alignment horizontal="right" shrinkToFit="1"/>
    </xf>
    <xf numFmtId="168" fontId="12" fillId="0" borderId="47">
      <alignment horizontal="right" shrinkToFit="1"/>
    </xf>
    <xf numFmtId="168" fontId="12" fillId="0" borderId="8">
      <alignment horizontal="right" shrinkToFit="1"/>
    </xf>
    <xf numFmtId="168" fontId="12" fillId="0" borderId="9">
      <alignment horizontal="right" shrinkToFit="1"/>
    </xf>
    <xf numFmtId="0" fontId="12" fillId="0" borderId="7">
      <alignment shrinkToFit="1"/>
    </xf>
    <xf numFmtId="168" fontId="12" fillId="0" borderId="8">
      <alignment horizontal="right" shrinkToFit="1"/>
    </xf>
    <xf numFmtId="168" fontId="12" fillId="0" borderId="7">
      <alignment horizontal="right" shrinkToFit="1"/>
    </xf>
    <xf numFmtId="0" fontId="12" fillId="0" borderId="46">
      <alignment shrinkToFit="1"/>
    </xf>
    <xf numFmtId="168" fontId="12" fillId="0" borderId="46">
      <alignment horizontal="right" shrinkToFit="1"/>
    </xf>
    <xf numFmtId="0" fontId="13" fillId="0" borderId="4"/>
    <xf numFmtId="0" fontId="19" fillId="4" borderId="0"/>
    <xf numFmtId="0" fontId="13" fillId="0" borderId="10">
      <alignment horizontal="center" vertical="top"/>
    </xf>
    <xf numFmtId="168" fontId="12" fillId="0" borderId="48">
      <alignment horizontal="right" shrinkToFit="1"/>
    </xf>
    <xf numFmtId="168" fontId="12" fillId="0" borderId="15">
      <alignment horizontal="right" shrinkToFit="1"/>
    </xf>
    <xf numFmtId="0" fontId="12" fillId="0" borderId="49">
      <alignment shrinkToFit="1"/>
    </xf>
    <xf numFmtId="168" fontId="12" fillId="0" borderId="50">
      <alignment horizontal="right" shrinkToFit="1"/>
    </xf>
    <xf numFmtId="168" fontId="12" fillId="0" borderId="51">
      <alignment horizontal="right" shrinkToFit="1"/>
    </xf>
    <xf numFmtId="168" fontId="12" fillId="0" borderId="52">
      <alignment horizontal="right" shrinkToFit="1"/>
    </xf>
    <xf numFmtId="168" fontId="12" fillId="0" borderId="53">
      <alignment horizontal="right" shrinkToFit="1"/>
    </xf>
    <xf numFmtId="168" fontId="12" fillId="0" borderId="54">
      <alignment horizontal="right" shrinkToFit="1"/>
    </xf>
    <xf numFmtId="0" fontId="12" fillId="0" borderId="14">
      <alignment shrinkToFit="1"/>
    </xf>
    <xf numFmtId="0" fontId="13" fillId="0" borderId="0"/>
    <xf numFmtId="168" fontId="12" fillId="0" borderId="53">
      <alignment horizontal="right" shrinkToFit="1"/>
    </xf>
    <xf numFmtId="168" fontId="12" fillId="0" borderId="14">
      <alignment horizontal="right" shrinkToFit="1"/>
    </xf>
    <xf numFmtId="0" fontId="12" fillId="0" borderId="51">
      <alignment shrinkToFit="1"/>
    </xf>
    <xf numFmtId="168" fontId="12" fillId="0" borderId="51">
      <alignment horizontal="right" shrinkToFit="1"/>
    </xf>
    <xf numFmtId="0" fontId="16" fillId="0" borderId="0">
      <alignment horizontal="center"/>
    </xf>
    <xf numFmtId="0" fontId="13" fillId="0" borderId="0">
      <alignment vertical="top"/>
    </xf>
    <xf numFmtId="49" fontId="12" fillId="0" borderId="33">
      <alignment horizontal="center" vertical="center" wrapText="1"/>
    </xf>
    <xf numFmtId="49" fontId="12" fillId="0" borderId="55">
      <alignment horizontal="center" vertical="center" wrapText="1"/>
    </xf>
    <xf numFmtId="49" fontId="12" fillId="0" borderId="56">
      <alignment horizontal="center" vertical="center" wrapText="1"/>
    </xf>
    <xf numFmtId="168" fontId="12" fillId="0" borderId="57">
      <alignment horizontal="right" shrinkToFit="1"/>
    </xf>
    <xf numFmtId="0" fontId="16" fillId="0" borderId="0">
      <alignment horizontal="left"/>
    </xf>
    <xf numFmtId="168" fontId="12" fillId="0" borderId="56">
      <alignment horizontal="right" shrinkToFit="1"/>
    </xf>
    <xf numFmtId="0" fontId="12" fillId="0" borderId="58">
      <alignment shrinkToFit="1"/>
    </xf>
    <xf numFmtId="168" fontId="12" fillId="0" borderId="59">
      <alignment horizontal="right" shrinkToFit="1"/>
    </xf>
    <xf numFmtId="168" fontId="12" fillId="0" borderId="0">
      <alignment horizontal="right" shrinkToFit="1"/>
    </xf>
    <xf numFmtId="168" fontId="12" fillId="0" borderId="60">
      <alignment horizontal="right" shrinkToFit="1"/>
    </xf>
    <xf numFmtId="168" fontId="12" fillId="0" borderId="4">
      <alignment horizontal="right" shrinkToFit="1"/>
    </xf>
    <xf numFmtId="168" fontId="12" fillId="0" borderId="55">
      <alignment horizontal="right" shrinkToFit="1"/>
    </xf>
    <xf numFmtId="0" fontId="12" fillId="0" borderId="10">
      <alignment shrinkToFit="1"/>
    </xf>
    <xf numFmtId="168" fontId="12" fillId="0" borderId="4">
      <alignment horizontal="right" shrinkToFit="1"/>
    </xf>
    <xf numFmtId="168" fontId="12" fillId="0" borderId="10">
      <alignment horizontal="right" shrinkToFit="1"/>
    </xf>
    <xf numFmtId="0" fontId="12" fillId="0" borderId="0"/>
    <xf numFmtId="0" fontId="12" fillId="0" borderId="0">
      <alignment shrinkToFit="1"/>
    </xf>
    <xf numFmtId="168" fontId="12" fillId="0" borderId="0">
      <alignment horizontal="right" shrinkToFit="1"/>
    </xf>
    <xf numFmtId="0" fontId="16" fillId="0" borderId="54">
      <alignment horizontal="center" vertical="center"/>
    </xf>
    <xf numFmtId="0" fontId="16" fillId="0" borderId="25">
      <alignment horizontal="center" vertical="center"/>
    </xf>
    <xf numFmtId="49" fontId="12" fillId="0" borderId="56">
      <alignment horizontal="center" vertical="center" wrapText="1"/>
    </xf>
    <xf numFmtId="168" fontId="12" fillId="0" borderId="61">
      <alignment horizontal="right" shrinkToFit="1"/>
    </xf>
    <xf numFmtId="168" fontId="12" fillId="0" borderId="62">
      <alignment horizontal="right" shrinkToFit="1"/>
    </xf>
    <xf numFmtId="0" fontId="12" fillId="0" borderId="63">
      <alignment shrinkToFit="1"/>
    </xf>
    <xf numFmtId="168" fontId="12" fillId="0" borderId="64">
      <alignment horizontal="right" shrinkToFit="1"/>
    </xf>
    <xf numFmtId="168" fontId="12" fillId="0" borderId="65">
      <alignment horizontal="right" shrinkToFit="1"/>
    </xf>
    <xf numFmtId="0" fontId="12" fillId="0" borderId="0">
      <alignment horizontal="left"/>
    </xf>
    <xf numFmtId="168" fontId="12" fillId="0" borderId="66">
      <alignment horizontal="right" shrinkToFit="1"/>
    </xf>
    <xf numFmtId="168" fontId="12" fillId="0" borderId="67">
      <alignment horizontal="right" shrinkToFit="1"/>
    </xf>
    <xf numFmtId="168" fontId="12" fillId="0" borderId="68">
      <alignment horizontal="right" shrinkToFit="1"/>
    </xf>
    <xf numFmtId="0" fontId="12" fillId="0" borderId="69">
      <alignment shrinkToFit="1"/>
    </xf>
    <xf numFmtId="168" fontId="12" fillId="0" borderId="67">
      <alignment horizontal="right" shrinkToFit="1"/>
    </xf>
    <xf numFmtId="168" fontId="12" fillId="0" borderId="69">
      <alignment horizontal="right" shrinkToFit="1"/>
    </xf>
    <xf numFmtId="0" fontId="12" fillId="0" borderId="65">
      <alignment shrinkToFit="1"/>
    </xf>
    <xf numFmtId="168" fontId="12" fillId="0" borderId="65">
      <alignment horizontal="right" shrinkToFit="1"/>
    </xf>
    <xf numFmtId="168" fontId="12" fillId="0" borderId="6">
      <alignment horizontal="left" shrinkToFit="1"/>
    </xf>
    <xf numFmtId="0" fontId="12" fillId="0" borderId="4"/>
    <xf numFmtId="0" fontId="12" fillId="3" borderId="9">
      <alignment horizontal="center" vertical="center"/>
    </xf>
    <xf numFmtId="0" fontId="16" fillId="0" borderId="70">
      <alignment horizontal="center" wrapText="1"/>
    </xf>
    <xf numFmtId="0" fontId="20" fillId="0" borderId="71">
      <alignment horizontal="left" wrapText="1"/>
    </xf>
    <xf numFmtId="0" fontId="12" fillId="0" borderId="72">
      <alignment horizontal="left" wrapText="1"/>
    </xf>
    <xf numFmtId="0" fontId="12" fillId="0" borderId="73">
      <alignment horizontal="left" wrapText="1" indent="1"/>
    </xf>
    <xf numFmtId="0" fontId="12" fillId="0" borderId="74">
      <alignment horizontal="left" wrapText="1" indent="1"/>
    </xf>
    <xf numFmtId="0" fontId="20" fillId="0" borderId="74">
      <alignment horizontal="left" wrapText="1"/>
    </xf>
    <xf numFmtId="0" fontId="12" fillId="0" borderId="75">
      <alignment horizontal="left" wrapText="1" indent="1"/>
    </xf>
    <xf numFmtId="0" fontId="12" fillId="0" borderId="76">
      <alignment horizontal="left" wrapText="1" indent="1"/>
    </xf>
    <xf numFmtId="0" fontId="12" fillId="0" borderId="0">
      <alignment horizontal="left" wrapText="1"/>
    </xf>
    <xf numFmtId="0" fontId="12" fillId="0" borderId="4">
      <alignment horizontal="left"/>
    </xf>
    <xf numFmtId="0" fontId="16" fillId="0" borderId="71">
      <alignment horizontal="center" wrapText="1"/>
    </xf>
    <xf numFmtId="0" fontId="20" fillId="0" borderId="74">
      <alignment wrapText="1"/>
    </xf>
    <xf numFmtId="0" fontId="12" fillId="0" borderId="75">
      <alignment horizontal="left" wrapText="1" indent="2"/>
    </xf>
    <xf numFmtId="0" fontId="12" fillId="3" borderId="74">
      <alignment horizontal="left" wrapText="1" indent="1"/>
    </xf>
    <xf numFmtId="0" fontId="12" fillId="0" borderId="77">
      <alignment horizontal="left" wrapText="1" indent="1"/>
    </xf>
    <xf numFmtId="0" fontId="12" fillId="0" borderId="4">
      <alignment horizontal="left" wrapText="1" indent="4"/>
    </xf>
    <xf numFmtId="0" fontId="12" fillId="0" borderId="0">
      <alignment horizontal="left" wrapText="1" indent="1"/>
    </xf>
    <xf numFmtId="0" fontId="16" fillId="0" borderId="71">
      <alignment horizontal="left" wrapText="1"/>
    </xf>
    <xf numFmtId="0" fontId="20" fillId="0" borderId="78">
      <alignment horizontal="left" wrapText="1"/>
    </xf>
    <xf numFmtId="0" fontId="12" fillId="0" borderId="10">
      <alignment horizontal="left" wrapText="1"/>
    </xf>
    <xf numFmtId="49" fontId="12" fillId="0" borderId="0">
      <alignment horizontal="left"/>
    </xf>
    <xf numFmtId="49" fontId="12" fillId="0" borderId="0">
      <alignment horizontal="center"/>
    </xf>
    <xf numFmtId="49" fontId="12" fillId="0" borderId="0"/>
    <xf numFmtId="49" fontId="12" fillId="0" borderId="4"/>
    <xf numFmtId="0" fontId="12" fillId="0" borderId="54">
      <alignment horizontal="center" vertical="center" wrapText="1"/>
    </xf>
    <xf numFmtId="0" fontId="12" fillId="0" borderId="15">
      <alignment horizontal="center" vertical="center"/>
    </xf>
    <xf numFmtId="49" fontId="12" fillId="0" borderId="16">
      <alignment horizontal="center"/>
    </xf>
    <xf numFmtId="49" fontId="12" fillId="0" borderId="23">
      <alignment horizontal="center"/>
    </xf>
    <xf numFmtId="49" fontId="12" fillId="0" borderId="24">
      <alignment horizontal="center"/>
    </xf>
    <xf numFmtId="49" fontId="12" fillId="0" borderId="22">
      <alignment horizontal="center"/>
    </xf>
    <xf numFmtId="49" fontId="12" fillId="0" borderId="19">
      <alignment horizontal="center"/>
    </xf>
    <xf numFmtId="49" fontId="12" fillId="0" borderId="58">
      <alignment horizontal="center"/>
    </xf>
    <xf numFmtId="49" fontId="12" fillId="0" borderId="17">
      <alignment horizontal="center"/>
    </xf>
    <xf numFmtId="49" fontId="12" fillId="0" borderId="58"/>
    <xf numFmtId="49" fontId="12" fillId="0" borderId="4">
      <alignment horizontal="center"/>
    </xf>
    <xf numFmtId="0" fontId="12" fillId="0" borderId="58"/>
    <xf numFmtId="0" fontId="12" fillId="0" borderId="0">
      <alignment horizontal="center"/>
    </xf>
    <xf numFmtId="49" fontId="12" fillId="0" borderId="48">
      <alignment horizontal="center"/>
    </xf>
    <xf numFmtId="49" fontId="12" fillId="0" borderId="54">
      <alignment horizontal="center"/>
    </xf>
    <xf numFmtId="49" fontId="12" fillId="0" borderId="14">
      <alignment horizontal="center"/>
    </xf>
    <xf numFmtId="49" fontId="12" fillId="0" borderId="53">
      <alignment horizontal="center"/>
    </xf>
    <xf numFmtId="49" fontId="12" fillId="0" borderId="50">
      <alignment horizontal="center"/>
    </xf>
    <xf numFmtId="49" fontId="12" fillId="0" borderId="15">
      <alignment horizontal="center"/>
    </xf>
    <xf numFmtId="0" fontId="12" fillId="0" borderId="4">
      <alignment horizontal="center"/>
    </xf>
    <xf numFmtId="49" fontId="12" fillId="0" borderId="54">
      <alignment horizontal="center" vertical="center" wrapText="1"/>
    </xf>
    <xf numFmtId="168" fontId="12" fillId="0" borderId="48">
      <alignment horizontal="right"/>
    </xf>
    <xf numFmtId="168" fontId="12" fillId="0" borderId="54">
      <alignment horizontal="right"/>
    </xf>
    <xf numFmtId="168" fontId="12" fillId="0" borderId="14">
      <alignment horizontal="right"/>
    </xf>
    <xf numFmtId="168" fontId="12" fillId="0" borderId="53">
      <alignment horizontal="right"/>
    </xf>
    <xf numFmtId="168" fontId="12" fillId="0" borderId="50">
      <alignment horizontal="right"/>
    </xf>
    <xf numFmtId="2" fontId="12" fillId="0" borderId="58">
      <alignment horizontal="right" shrinkToFit="1"/>
    </xf>
    <xf numFmtId="168" fontId="12" fillId="0" borderId="15">
      <alignment horizontal="right"/>
    </xf>
    <xf numFmtId="2" fontId="12" fillId="0" borderId="0">
      <alignment horizontal="right" shrinkToFit="1"/>
    </xf>
    <xf numFmtId="0" fontId="12" fillId="0" borderId="4">
      <alignment horizontal="right"/>
    </xf>
    <xf numFmtId="0" fontId="12" fillId="0" borderId="0">
      <alignment horizontal="right"/>
    </xf>
    <xf numFmtId="0" fontId="21" fillId="0" borderId="0">
      <alignment horizontal="center" wrapText="1"/>
    </xf>
    <xf numFmtId="49" fontId="12" fillId="0" borderId="4">
      <alignment horizontal="left" wrapText="1"/>
    </xf>
    <xf numFmtId="0" fontId="12" fillId="0" borderId="55">
      <alignment horizontal="left" wrapText="1"/>
    </xf>
    <xf numFmtId="0" fontId="12" fillId="0" borderId="65">
      <alignment horizontal="right"/>
    </xf>
    <xf numFmtId="0" fontId="12" fillId="0" borderId="15">
      <alignment horizontal="center"/>
    </xf>
    <xf numFmtId="49" fontId="12" fillId="0" borderId="35">
      <alignment horizontal="center"/>
    </xf>
    <xf numFmtId="49" fontId="12" fillId="0" borderId="33">
      <alignment horizontal="center"/>
    </xf>
    <xf numFmtId="49" fontId="12" fillId="0" borderId="33">
      <alignment horizontal="center" shrinkToFit="1"/>
    </xf>
    <xf numFmtId="0" fontId="12" fillId="0" borderId="34">
      <alignment horizontal="center"/>
    </xf>
    <xf numFmtId="0" fontId="12" fillId="0" borderId="57"/>
    <xf numFmtId="49" fontId="12" fillId="0" borderId="25">
      <alignment horizontal="center" vertical="center" wrapText="1"/>
    </xf>
    <xf numFmtId="0" fontId="12" fillId="0" borderId="26">
      <alignment horizontal="center" vertical="center"/>
    </xf>
    <xf numFmtId="168" fontId="12" fillId="0" borderId="79">
      <alignment horizontal="right"/>
    </xf>
    <xf numFmtId="168" fontId="12" fillId="0" borderId="11">
      <alignment horizontal="right"/>
    </xf>
    <xf numFmtId="168" fontId="12" fillId="0" borderId="12">
      <alignment horizontal="right"/>
    </xf>
    <xf numFmtId="168" fontId="12" fillId="0" borderId="13">
      <alignment horizontal="right"/>
    </xf>
    <xf numFmtId="168" fontId="12" fillId="0" borderId="80">
      <alignment horizontal="right"/>
    </xf>
  </cellStyleXfs>
  <cellXfs count="34">
    <xf numFmtId="0" fontId="0" fillId="0" borderId="0" xfId="0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1" xfId="142" applyNumberFormat="1" applyFont="1" applyBorder="1" applyAlignment="1" applyProtection="1">
      <alignment vertical="top" wrapText="1"/>
    </xf>
    <xf numFmtId="0" fontId="2" fillId="3" borderId="2" xfId="175" applyNumberFormat="1" applyFont="1" applyBorder="1" applyAlignment="1" applyProtection="1">
      <alignment horizontal="center"/>
    </xf>
    <xf numFmtId="169" fontId="10" fillId="2" borderId="2" xfId="177" applyNumberFormat="1" applyFont="1" applyFill="1" applyBorder="1" applyAlignment="1" applyProtection="1">
      <alignment horizontal="right" wrapText="1"/>
    </xf>
    <xf numFmtId="169" fontId="11" fillId="2" borderId="2" xfId="0" applyNumberFormat="1" applyFont="1" applyFill="1" applyBorder="1" applyAlignment="1" applyProtection="1">
      <alignment horizontal="right"/>
      <protection locked="0"/>
    </xf>
    <xf numFmtId="10" fontId="11" fillId="2" borderId="2" xfId="0" applyNumberFormat="1" applyFont="1" applyFill="1" applyBorder="1" applyAlignment="1" applyProtection="1">
      <alignment horizontal="right"/>
      <protection locked="0"/>
    </xf>
    <xf numFmtId="168" fontId="1" fillId="2" borderId="0" xfId="0" applyNumberFormat="1" applyFont="1" applyFill="1" applyProtection="1">
      <protection locked="0"/>
    </xf>
    <xf numFmtId="0" fontId="9" fillId="2" borderId="2" xfId="187" applyNumberFormat="1" applyFont="1" applyFill="1" applyBorder="1" applyProtection="1">
      <alignment wrapText="1"/>
    </xf>
    <xf numFmtId="169" fontId="10" fillId="2" borderId="2" xfId="187" applyNumberFormat="1" applyFont="1" applyFill="1" applyBorder="1" applyAlignment="1" applyProtection="1">
      <alignment horizontal="right" wrapText="1"/>
    </xf>
    <xf numFmtId="0" fontId="9" fillId="2" borderId="2" xfId="181" applyNumberFormat="1" applyFont="1" applyFill="1" applyBorder="1" applyProtection="1">
      <alignment horizontal="left" wrapText="1"/>
    </xf>
    <xf numFmtId="169" fontId="10" fillId="2" borderId="2" xfId="181" applyNumberFormat="1" applyFont="1" applyFill="1" applyBorder="1" applyAlignment="1" applyProtection="1">
      <alignment horizontal="right" wrapText="1"/>
    </xf>
    <xf numFmtId="169" fontId="10" fillId="0" borderId="2" xfId="181" applyNumberFormat="1" applyFont="1" applyFill="1" applyBorder="1" applyAlignment="1" applyProtection="1">
      <alignment horizontal="right" wrapText="1"/>
    </xf>
    <xf numFmtId="0" fontId="2" fillId="3" borderId="2" xfId="175" applyFont="1" applyBorder="1" applyAlignment="1" applyProtection="1">
      <alignment horizontal="center" vertical="center"/>
      <protection locked="0"/>
    </xf>
    <xf numFmtId="0" fontId="5" fillId="3" borderId="2" xfId="175" applyFont="1" applyBorder="1" applyAlignment="1" applyProtection="1">
      <alignment horizontal="center" vertical="center"/>
      <protection locked="0"/>
    </xf>
    <xf numFmtId="0" fontId="2" fillId="0" borderId="0" xfId="142" applyNumberFormat="1" applyFont="1" applyBorder="1" applyAlignment="1" applyProtection="1">
      <alignment horizontal="center" vertical="top" wrapText="1"/>
    </xf>
    <xf numFmtId="49" fontId="5" fillId="0" borderId="2" xfId="22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2" fillId="3" borderId="2" xfId="175" applyNumberFormat="1" applyFont="1" applyBorder="1" applyAlignment="1" applyProtection="1">
      <alignment horizontal="center"/>
    </xf>
    <xf numFmtId="0" fontId="2" fillId="0" borderId="2" xfId="201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0" fontId="5" fillId="2" borderId="2" xfId="176" applyNumberFormat="1" applyFont="1" applyFill="1" applyBorder="1" applyProtection="1">
      <alignment horizontal="center" wrapText="1"/>
    </xf>
    <xf numFmtId="169" fontId="7" fillId="2" borderId="2" xfId="176" applyNumberFormat="1" applyFont="1" applyFill="1" applyBorder="1" applyAlignment="1" applyProtection="1">
      <alignment horizontal="right" wrapText="1"/>
    </xf>
    <xf numFmtId="169" fontId="8" fillId="2" borderId="2" xfId="0" applyNumberFormat="1" applyFont="1" applyFill="1" applyBorder="1" applyAlignment="1" applyProtection="1">
      <alignment horizontal="right"/>
      <protection locked="0"/>
    </xf>
    <xf numFmtId="10" fontId="8" fillId="2" borderId="2" xfId="0" applyNumberFormat="1" applyFont="1" applyFill="1" applyBorder="1" applyAlignment="1" applyProtection="1">
      <alignment horizontal="right"/>
      <protection locked="0"/>
    </xf>
    <xf numFmtId="0" fontId="9" fillId="2" borderId="2" xfId="177" applyNumberFormat="1" applyFont="1" applyFill="1" applyBorder="1" applyProtection="1">
      <alignment horizontal="left" wrapText="1"/>
    </xf>
    <xf numFmtId="0" fontId="5" fillId="2" borderId="2" xfId="186" applyNumberFormat="1" applyFont="1" applyFill="1" applyBorder="1" applyProtection="1">
      <alignment horizontal="center" wrapText="1"/>
    </xf>
    <xf numFmtId="0" fontId="5" fillId="2" borderId="2" xfId="186" applyNumberFormat="1" applyFont="1" applyFill="1" applyBorder="1" applyAlignment="1" applyProtection="1">
      <alignment horizontal="center" vertical="top" wrapText="1"/>
    </xf>
    <xf numFmtId="169" fontId="7" fillId="2" borderId="2" xfId="186" applyNumberFormat="1" applyFont="1" applyFill="1" applyBorder="1" applyAlignment="1" applyProtection="1">
      <alignment horizontal="right" vertical="top" wrapText="1"/>
    </xf>
    <xf numFmtId="169" fontId="23" fillId="2" borderId="2" xfId="186" applyNumberFormat="1" applyFont="1" applyFill="1" applyBorder="1" applyAlignment="1" applyProtection="1">
      <alignment horizontal="right" wrapText="1"/>
    </xf>
    <xf numFmtId="169" fontId="24" fillId="2" borderId="2" xfId="0" applyNumberFormat="1" applyFont="1" applyFill="1" applyBorder="1" applyAlignment="1" applyProtection="1">
      <alignment horizontal="right"/>
      <protection locked="0"/>
    </xf>
    <xf numFmtId="10" fontId="24" fillId="2" borderId="2" xfId="0" applyNumberFormat="1" applyFont="1" applyFill="1" applyBorder="1" applyAlignment="1" applyProtection="1">
      <alignment horizontal="right"/>
      <protection locked="0"/>
    </xf>
  </cellXfs>
  <cellStyles count="248">
    <cellStyle name="br" xfId="1"/>
    <cellStyle name="col" xfId="2"/>
    <cellStyle name="st243" xfId="3"/>
    <cellStyle name="st244" xfId="4"/>
    <cellStyle name="st245" xfId="5"/>
    <cellStyle name="st246" xfId="6"/>
    <cellStyle name="style0" xfId="7"/>
    <cellStyle name="td" xfId="8"/>
    <cellStyle name="tr" xfId="9"/>
    <cellStyle name="xl100" xfId="10"/>
    <cellStyle name="xl101" xfId="11"/>
    <cellStyle name="xl102" xfId="12"/>
    <cellStyle name="xl103" xfId="13"/>
    <cellStyle name="xl104" xfId="14"/>
    <cellStyle name="xl105" xfId="15"/>
    <cellStyle name="xl106" xfId="16"/>
    <cellStyle name="xl107" xfId="17"/>
    <cellStyle name="xl108" xfId="18"/>
    <cellStyle name="xl109" xfId="19"/>
    <cellStyle name="xl110" xfId="20"/>
    <cellStyle name="xl111" xfId="21"/>
    <cellStyle name="xl112" xfId="22"/>
    <cellStyle name="xl113" xfId="23"/>
    <cellStyle name="xl114" xfId="24"/>
    <cellStyle name="xl115" xfId="25"/>
    <cellStyle name="xl116" xfId="26"/>
    <cellStyle name="xl117" xfId="27"/>
    <cellStyle name="xl118" xfId="28"/>
    <cellStyle name="xl119" xfId="29"/>
    <cellStyle name="xl120" xfId="30"/>
    <cellStyle name="xl121" xfId="31"/>
    <cellStyle name="xl122" xfId="32"/>
    <cellStyle name="xl123" xfId="33"/>
    <cellStyle name="xl124" xfId="34"/>
    <cellStyle name="xl125" xfId="35"/>
    <cellStyle name="xl126" xfId="36"/>
    <cellStyle name="xl127" xfId="37"/>
    <cellStyle name="xl128" xfId="38"/>
    <cellStyle name="xl129" xfId="39"/>
    <cellStyle name="xl130" xfId="40"/>
    <cellStyle name="xl131" xfId="41"/>
    <cellStyle name="xl132" xfId="42"/>
    <cellStyle name="xl133" xfId="43"/>
    <cellStyle name="xl134" xfId="44"/>
    <cellStyle name="xl135" xfId="45"/>
    <cellStyle name="xl136" xfId="46"/>
    <cellStyle name="xl137" xfId="47"/>
    <cellStyle name="xl138" xfId="48"/>
    <cellStyle name="xl139" xfId="49"/>
    <cellStyle name="xl140" xfId="50"/>
    <cellStyle name="xl141" xfId="51"/>
    <cellStyle name="xl142" xfId="52"/>
    <cellStyle name="xl143" xfId="53"/>
    <cellStyle name="xl144" xfId="54"/>
    <cellStyle name="xl145" xfId="55"/>
    <cellStyle name="xl146" xfId="56"/>
    <cellStyle name="xl147" xfId="57"/>
    <cellStyle name="xl148" xfId="58"/>
    <cellStyle name="xl149" xfId="59"/>
    <cellStyle name="xl150" xfId="60"/>
    <cellStyle name="xl151" xfId="61"/>
    <cellStyle name="xl152" xfId="62"/>
    <cellStyle name="xl153" xfId="63"/>
    <cellStyle name="xl154" xfId="64"/>
    <cellStyle name="xl155" xfId="65"/>
    <cellStyle name="xl156" xfId="66"/>
    <cellStyle name="xl157" xfId="67"/>
    <cellStyle name="xl158" xfId="68"/>
    <cellStyle name="xl159" xfId="69"/>
    <cellStyle name="xl160" xfId="70"/>
    <cellStyle name="xl161" xfId="71"/>
    <cellStyle name="xl162" xfId="72"/>
    <cellStyle name="xl163" xfId="73"/>
    <cellStyle name="xl164" xfId="74"/>
    <cellStyle name="xl165" xfId="75"/>
    <cellStyle name="xl166" xfId="76"/>
    <cellStyle name="xl167" xfId="77"/>
    <cellStyle name="xl168" xfId="78"/>
    <cellStyle name="xl169" xfId="79"/>
    <cellStyle name="xl170" xfId="80"/>
    <cellStyle name="xl171" xfId="81"/>
    <cellStyle name="xl172" xfId="82"/>
    <cellStyle name="xl173" xfId="83"/>
    <cellStyle name="xl174" xfId="84"/>
    <cellStyle name="xl175" xfId="85"/>
    <cellStyle name="xl176" xfId="86"/>
    <cellStyle name="xl177" xfId="87"/>
    <cellStyle name="xl178" xfId="88"/>
    <cellStyle name="xl179" xfId="89"/>
    <cellStyle name="xl180" xfId="90"/>
    <cellStyle name="xl181" xfId="91"/>
    <cellStyle name="xl182" xfId="92"/>
    <cellStyle name="xl183" xfId="93"/>
    <cellStyle name="xl184" xfId="94"/>
    <cellStyle name="xl185" xfId="95"/>
    <cellStyle name="xl186" xfId="96"/>
    <cellStyle name="xl187" xfId="97"/>
    <cellStyle name="xl188" xfId="98"/>
    <cellStyle name="xl189" xfId="99"/>
    <cellStyle name="xl190" xfId="100"/>
    <cellStyle name="xl191" xfId="101"/>
    <cellStyle name="xl192" xfId="102"/>
    <cellStyle name="xl193" xfId="103"/>
    <cellStyle name="xl194" xfId="104"/>
    <cellStyle name="xl195" xfId="105"/>
    <cellStyle name="xl196" xfId="106"/>
    <cellStyle name="xl197" xfId="107"/>
    <cellStyle name="xl198" xfId="108"/>
    <cellStyle name="xl199" xfId="109"/>
    <cellStyle name="xl200" xfId="110"/>
    <cellStyle name="xl201" xfId="111"/>
    <cellStyle name="xl202" xfId="112"/>
    <cellStyle name="xl203" xfId="113"/>
    <cellStyle name="xl204" xfId="114"/>
    <cellStyle name="xl205" xfId="115"/>
    <cellStyle name="xl206" xfId="116"/>
    <cellStyle name="xl207" xfId="117"/>
    <cellStyle name="xl208" xfId="118"/>
    <cellStyle name="xl209" xfId="119"/>
    <cellStyle name="xl21" xfId="120"/>
    <cellStyle name="xl210" xfId="121"/>
    <cellStyle name="xl211" xfId="122"/>
    <cellStyle name="xl212" xfId="123"/>
    <cellStyle name="xl213" xfId="124"/>
    <cellStyle name="xl214" xfId="125"/>
    <cellStyle name="xl215" xfId="126"/>
    <cellStyle name="xl216" xfId="127"/>
    <cellStyle name="xl217" xfId="128"/>
    <cellStyle name="xl218" xfId="129"/>
    <cellStyle name="xl219" xfId="130"/>
    <cellStyle name="xl22" xfId="131"/>
    <cellStyle name="xl220" xfId="132"/>
    <cellStyle name="xl221" xfId="133"/>
    <cellStyle name="xl222" xfId="134"/>
    <cellStyle name="xl223" xfId="135"/>
    <cellStyle name="xl224" xfId="136"/>
    <cellStyle name="xl225" xfId="137"/>
    <cellStyle name="xl226" xfId="138"/>
    <cellStyle name="xl227" xfId="139"/>
    <cellStyle name="xl228" xfId="140"/>
    <cellStyle name="xl229" xfId="141"/>
    <cellStyle name="xl23" xfId="142"/>
    <cellStyle name="xl230" xfId="143"/>
    <cellStyle name="xl231" xfId="144"/>
    <cellStyle name="xl232" xfId="145"/>
    <cellStyle name="xl233" xfId="146"/>
    <cellStyle name="xl234" xfId="147"/>
    <cellStyle name="xl235" xfId="148"/>
    <cellStyle name="xl236" xfId="149"/>
    <cellStyle name="xl237" xfId="150"/>
    <cellStyle name="xl238" xfId="151"/>
    <cellStyle name="xl239" xfId="152"/>
    <cellStyle name="xl24" xfId="153"/>
    <cellStyle name="xl240" xfId="154"/>
    <cellStyle name="xl241" xfId="155"/>
    <cellStyle name="xl242" xfId="156"/>
    <cellStyle name="xl243" xfId="157"/>
    <cellStyle name="xl244" xfId="158"/>
    <cellStyle name="xl245" xfId="159"/>
    <cellStyle name="xl246" xfId="160"/>
    <cellStyle name="xl247" xfId="161"/>
    <cellStyle name="xl248" xfId="162"/>
    <cellStyle name="xl249" xfId="163"/>
    <cellStyle name="xl25" xfId="164"/>
    <cellStyle name="xl250" xfId="165"/>
    <cellStyle name="xl251" xfId="166"/>
    <cellStyle name="xl252" xfId="167"/>
    <cellStyle name="xl253" xfId="168"/>
    <cellStyle name="xl254" xfId="169"/>
    <cellStyle name="xl255" xfId="170"/>
    <cellStyle name="xl256" xfId="171"/>
    <cellStyle name="xl257" xfId="172"/>
    <cellStyle name="xl258" xfId="173"/>
    <cellStyle name="xl26" xfId="174"/>
    <cellStyle name="xl27" xfId="175"/>
    <cellStyle name="xl28" xfId="176"/>
    <cellStyle name="xl29" xfId="177"/>
    <cellStyle name="xl30" xfId="178"/>
    <cellStyle name="xl31" xfId="179"/>
    <cellStyle name="xl32" xfId="180"/>
    <cellStyle name="xl33" xfId="181"/>
    <cellStyle name="xl34" xfId="182"/>
    <cellStyle name="xl35" xfId="183"/>
    <cellStyle name="xl36" xfId="184"/>
    <cellStyle name="xl37" xfId="185"/>
    <cellStyle name="xl38" xfId="186"/>
    <cellStyle name="xl39" xfId="187"/>
    <cellStyle name="xl40" xfId="188"/>
    <cellStyle name="xl41" xfId="189"/>
    <cellStyle name="xl42" xfId="190"/>
    <cellStyle name="xl43" xfId="191"/>
    <cellStyle name="xl44" xfId="192"/>
    <cellStyle name="xl45" xfId="193"/>
    <cellStyle name="xl46" xfId="194"/>
    <cellStyle name="xl47" xfId="195"/>
    <cellStyle name="xl48" xfId="196"/>
    <cellStyle name="xl49" xfId="197"/>
    <cellStyle name="xl50" xfId="198"/>
    <cellStyle name="xl51" xfId="199"/>
    <cellStyle name="xl52" xfId="200"/>
    <cellStyle name="xl53" xfId="201"/>
    <cellStyle name="xl54" xfId="202"/>
    <cellStyle name="xl55" xfId="203"/>
    <cellStyle name="xl56" xfId="204"/>
    <cellStyle name="xl57" xfId="205"/>
    <cellStyle name="xl58" xfId="206"/>
    <cellStyle name="xl59" xfId="207"/>
    <cellStyle name="xl60" xfId="208"/>
    <cellStyle name="xl61" xfId="209"/>
    <cellStyle name="xl62" xfId="210"/>
    <cellStyle name="xl63" xfId="211"/>
    <cellStyle name="xl64" xfId="212"/>
    <cellStyle name="xl65" xfId="213"/>
    <cellStyle name="xl66" xfId="214"/>
    <cellStyle name="xl67" xfId="215"/>
    <cellStyle name="xl68" xfId="216"/>
    <cellStyle name="xl69" xfId="217"/>
    <cellStyle name="xl70" xfId="218"/>
    <cellStyle name="xl71" xfId="219"/>
    <cellStyle name="xl72" xfId="220"/>
    <cellStyle name="xl73" xfId="221"/>
    <cellStyle name="xl74" xfId="222"/>
    <cellStyle name="xl75" xfId="223"/>
    <cellStyle name="xl76" xfId="224"/>
    <cellStyle name="xl77" xfId="225"/>
    <cellStyle name="xl78" xfId="226"/>
    <cellStyle name="xl79" xfId="227"/>
    <cellStyle name="xl80" xfId="228"/>
    <cellStyle name="xl81" xfId="229"/>
    <cellStyle name="xl82" xfId="230"/>
    <cellStyle name="xl83" xfId="231"/>
    <cellStyle name="xl84" xfId="232"/>
    <cellStyle name="xl85" xfId="233"/>
    <cellStyle name="xl86" xfId="234"/>
    <cellStyle name="xl87" xfId="235"/>
    <cellStyle name="xl88" xfId="236"/>
    <cellStyle name="xl89" xfId="237"/>
    <cellStyle name="xl90" xfId="238"/>
    <cellStyle name="xl91" xfId="239"/>
    <cellStyle name="xl92" xfId="240"/>
    <cellStyle name="xl93" xfId="241"/>
    <cellStyle name="xl94" xfId="242"/>
    <cellStyle name="xl95" xfId="243"/>
    <cellStyle name="xl96" xfId="244"/>
    <cellStyle name="xl97" xfId="245"/>
    <cellStyle name="xl98" xfId="246"/>
    <cellStyle name="xl99" xfId="2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="85" zoomScaleNormal="85" workbookViewId="0">
      <selection activeCell="E22" sqref="E22"/>
    </sheetView>
  </sheetViews>
  <sheetFormatPr defaultColWidth="9.140625" defaultRowHeight="18.75"/>
  <cols>
    <col min="1" max="1" width="73.42578125" style="2" customWidth="1"/>
    <col min="2" max="2" width="24" style="2" customWidth="1"/>
    <col min="3" max="3" width="29" style="2" customWidth="1"/>
    <col min="4" max="4" width="28.85546875" style="2" customWidth="1"/>
    <col min="5" max="5" width="25.7109375" style="2" customWidth="1"/>
    <col min="6" max="6" width="5" style="2" customWidth="1"/>
    <col min="7" max="7" width="6.85546875" style="2" customWidth="1"/>
    <col min="8" max="16384" width="9.140625" style="2"/>
  </cols>
  <sheetData>
    <row r="1" spans="1:6" ht="18.75" customHeight="1">
      <c r="A1" s="17" t="s">
        <v>0</v>
      </c>
      <c r="B1" s="17"/>
      <c r="C1" s="17"/>
      <c r="D1" s="17"/>
      <c r="E1" s="17"/>
    </row>
    <row r="2" spans="1:6" ht="18.75" customHeight="1">
      <c r="A2" s="17"/>
      <c r="B2" s="17"/>
      <c r="C2" s="17"/>
      <c r="D2" s="17"/>
      <c r="E2" s="17"/>
    </row>
    <row r="3" spans="1:6">
      <c r="A3" s="17"/>
      <c r="B3" s="17"/>
      <c r="C3" s="17"/>
      <c r="D3" s="17"/>
      <c r="E3" s="17"/>
    </row>
    <row r="4" spans="1:6" ht="18.75" hidden="1" customHeight="1">
      <c r="A4" s="4"/>
      <c r="B4" s="4"/>
      <c r="C4" s="4"/>
      <c r="D4" s="4"/>
      <c r="E4" s="3"/>
    </row>
    <row r="5" spans="1:6">
      <c r="A5" s="15" t="s">
        <v>1</v>
      </c>
      <c r="B5" s="16" t="s">
        <v>2</v>
      </c>
      <c r="C5" s="18" t="s">
        <v>3</v>
      </c>
      <c r="D5" s="19" t="s">
        <v>4</v>
      </c>
      <c r="E5" s="19" t="s">
        <v>5</v>
      </c>
    </row>
    <row r="6" spans="1:6">
      <c r="A6" s="15"/>
      <c r="B6" s="15"/>
      <c r="C6" s="18"/>
      <c r="D6" s="19"/>
      <c r="E6" s="19"/>
    </row>
    <row r="7" spans="1:6" ht="54" customHeight="1">
      <c r="A7" s="15"/>
      <c r="B7" s="15"/>
      <c r="C7" s="18"/>
      <c r="D7" s="19"/>
      <c r="E7" s="19"/>
    </row>
    <row r="8" spans="1:6">
      <c r="A8" s="5">
        <v>1</v>
      </c>
      <c r="B8" s="20">
        <v>2</v>
      </c>
      <c r="C8" s="21">
        <v>3</v>
      </c>
      <c r="D8" s="22">
        <v>4</v>
      </c>
      <c r="E8" s="22">
        <v>5</v>
      </c>
    </row>
    <row r="9" spans="1:6" s="1" customFormat="1">
      <c r="A9" s="23" t="s">
        <v>6</v>
      </c>
      <c r="B9" s="24">
        <f>41166814720.39/1000</f>
        <v>41166814.720389999</v>
      </c>
      <c r="C9" s="24">
        <f>41296730267.12/1000</f>
        <v>41296730.267120004</v>
      </c>
      <c r="D9" s="25">
        <f>C9-B9</f>
        <v>129915.54673000425</v>
      </c>
      <c r="E9" s="26">
        <f>(D9)/B9</f>
        <v>3.1558318906237076E-3</v>
      </c>
    </row>
    <row r="10" spans="1:6" s="1" customFormat="1">
      <c r="A10" s="27" t="s">
        <v>7</v>
      </c>
      <c r="B10" s="6">
        <f>11000783373.89/1000</f>
        <v>11000783.373889999</v>
      </c>
      <c r="C10" s="6">
        <f>12906373355.15/1000</f>
        <v>12906373.355149999</v>
      </c>
      <c r="D10" s="7">
        <f t="shared" ref="D10:D22" si="0">C10-B10</f>
        <v>1905589.9812599998</v>
      </c>
      <c r="E10" s="8">
        <f t="shared" ref="E10:E22" si="1">(D10)/B10</f>
        <v>0.17322311661757248</v>
      </c>
    </row>
    <row r="11" spans="1:6" s="1" customFormat="1">
      <c r="A11" s="27" t="s">
        <v>8</v>
      </c>
      <c r="B11" s="6">
        <f>B9-B10</f>
        <v>30166031.346500002</v>
      </c>
      <c r="C11" s="6">
        <f>C9-C10</f>
        <v>28390356.911970004</v>
      </c>
      <c r="D11" s="7">
        <f t="shared" si="0"/>
        <v>-1775674.4345299974</v>
      </c>
      <c r="E11" s="8">
        <f t="shared" si="1"/>
        <v>-5.8863375633799411E-2</v>
      </c>
      <c r="F11" s="9"/>
    </row>
    <row r="12" spans="1:6" s="1" customFormat="1" ht="37.5">
      <c r="A12" s="27" t="s">
        <v>9</v>
      </c>
      <c r="B12" s="6">
        <f>(14237227818.26+6281330073.44)/1000</f>
        <v>20518557.8917</v>
      </c>
      <c r="C12" s="6">
        <f>(16910177342.15+4658337314.89)/1000</f>
        <v>21568514.65704</v>
      </c>
      <c r="D12" s="7">
        <f t="shared" si="0"/>
        <v>1049956.7653400004</v>
      </c>
      <c r="E12" s="8">
        <f t="shared" si="1"/>
        <v>5.1171079901512977E-2</v>
      </c>
      <c r="F12" s="9"/>
    </row>
    <row r="13" spans="1:6" s="1" customFormat="1">
      <c r="A13" s="28" t="s">
        <v>10</v>
      </c>
      <c r="B13" s="31">
        <f>SUM(B14+B15+B16+B17+B18+B19+B20+B21)/1000</f>
        <v>23827.069988611795</v>
      </c>
      <c r="C13" s="31">
        <f>SUM(C14+C15+C16+C17+C18+C19+C20+C21)/1000</f>
        <v>32166.170852240008</v>
      </c>
      <c r="D13" s="32">
        <f t="shared" si="0"/>
        <v>8339.1008636282131</v>
      </c>
      <c r="E13" s="33">
        <f t="shared" si="1"/>
        <v>0.34998431899574334</v>
      </c>
    </row>
    <row r="14" spans="1:6" s="1" customFormat="1">
      <c r="A14" s="27" t="s">
        <v>11</v>
      </c>
      <c r="B14" s="6">
        <f>1067923679.75/1000</f>
        <v>1067923.6797499999</v>
      </c>
      <c r="C14" s="6">
        <f>1323102882.96/1000</f>
        <v>1323102.8829600001</v>
      </c>
      <c r="D14" s="7">
        <f t="shared" si="0"/>
        <v>255179.20321000018</v>
      </c>
      <c r="E14" s="8">
        <f t="shared" si="1"/>
        <v>0.23894891371800786</v>
      </c>
      <c r="F14" s="9"/>
    </row>
    <row r="15" spans="1:6" s="1" customFormat="1">
      <c r="A15" s="10" t="s">
        <v>12</v>
      </c>
      <c r="B15" s="11">
        <f>854951266.46/1000</f>
        <v>854951.26646000007</v>
      </c>
      <c r="C15" s="11">
        <f>1079183730.39/1000</f>
        <v>1079183.7303900002</v>
      </c>
      <c r="D15" s="7">
        <f t="shared" si="0"/>
        <v>224232.46393000009</v>
      </c>
      <c r="E15" s="8">
        <f t="shared" si="1"/>
        <v>0.26227514096616766</v>
      </c>
    </row>
    <row r="16" spans="1:6" s="1" customFormat="1">
      <c r="A16" s="10" t="s">
        <v>13</v>
      </c>
      <c r="B16" s="11">
        <v>0</v>
      </c>
      <c r="C16" s="11">
        <v>0</v>
      </c>
      <c r="D16" s="7">
        <f t="shared" si="0"/>
        <v>0</v>
      </c>
      <c r="E16" s="8">
        <v>0</v>
      </c>
    </row>
    <row r="17" spans="1:5" s="1" customFormat="1">
      <c r="A17" s="12" t="s">
        <v>14</v>
      </c>
      <c r="B17" s="13">
        <f>(14941430927.44+4714133542.62)/1000</f>
        <v>19655564.470060002</v>
      </c>
      <c r="C17" s="14">
        <f>(21536170211.81+5775340388.67)/1000</f>
        <v>27311510.600480005</v>
      </c>
      <c r="D17" s="7">
        <f t="shared" si="0"/>
        <v>7655946.1304200031</v>
      </c>
      <c r="E17" s="8">
        <f t="shared" si="1"/>
        <v>0.38950527938700463</v>
      </c>
    </row>
    <row r="18" spans="1:5" s="1" customFormat="1">
      <c r="A18" s="12" t="s">
        <v>15</v>
      </c>
      <c r="B18" s="13">
        <f>(1924629744.74179)/1000</f>
        <v>1924629.74474179</v>
      </c>
      <c r="C18" s="13">
        <f>(2034256370.84)/1000</f>
        <v>2034256.37084</v>
      </c>
      <c r="D18" s="7">
        <f t="shared" si="0"/>
        <v>109626.62609820999</v>
      </c>
      <c r="E18" s="8">
        <f t="shared" si="1"/>
        <v>5.6959852354831808E-2</v>
      </c>
    </row>
    <row r="19" spans="1:5" s="1" customFormat="1">
      <c r="A19" s="12" t="s">
        <v>16</v>
      </c>
      <c r="B19" s="13">
        <f>199416712.45/1000</f>
        <v>199416.71244999999</v>
      </c>
      <c r="C19" s="13">
        <f>283130861.61/1000</f>
        <v>283130.86161000002</v>
      </c>
      <c r="D19" s="7">
        <f t="shared" si="0"/>
        <v>83714.14916000003</v>
      </c>
      <c r="E19" s="8">
        <f t="shared" si="1"/>
        <v>0.41979505193673167</v>
      </c>
    </row>
    <row r="20" spans="1:5" s="1" customFormat="1">
      <c r="A20" s="12" t="s">
        <v>17</v>
      </c>
      <c r="B20" s="13">
        <f>99257405.85/1000</f>
        <v>99257.405849999996</v>
      </c>
      <c r="C20" s="13">
        <f>98324347.72/1000</f>
        <v>98324.347720000005</v>
      </c>
      <c r="D20" s="7">
        <f t="shared" si="0"/>
        <v>-933.05812999999034</v>
      </c>
      <c r="E20" s="8">
        <f t="shared" si="1"/>
        <v>-9.4003880315998642E-3</v>
      </c>
    </row>
    <row r="21" spans="1:5" s="1" customFormat="1">
      <c r="A21" s="12" t="s">
        <v>18</v>
      </c>
      <c r="B21" s="13">
        <f>25326709.3/1000</f>
        <v>25326.709300000002</v>
      </c>
      <c r="C21" s="13">
        <f>36662058.24/1000</f>
        <v>36662.058239999998</v>
      </c>
      <c r="D21" s="7">
        <f t="shared" si="0"/>
        <v>11335.348939999996</v>
      </c>
      <c r="E21" s="8">
        <f t="shared" si="1"/>
        <v>0.44756501153507516</v>
      </c>
    </row>
    <row r="22" spans="1:5" s="1" customFormat="1">
      <c r="A22" s="29" t="s">
        <v>19</v>
      </c>
      <c r="B22" s="30">
        <f>11394385155.37/1000</f>
        <v>11394385.155370001</v>
      </c>
      <c r="C22" s="30">
        <f>6754985259.67/1000</f>
        <v>6754985.2596700005</v>
      </c>
      <c r="D22" s="25">
        <f t="shared" si="0"/>
        <v>-4639399.8957000002</v>
      </c>
      <c r="E22" s="33">
        <f t="shared" si="1"/>
        <v>-0.40716544442185382</v>
      </c>
    </row>
  </sheetData>
  <mergeCells count="6">
    <mergeCell ref="A1:E3"/>
    <mergeCell ref="A5:A7"/>
    <mergeCell ref="B5:B7"/>
    <mergeCell ref="C5:C7"/>
    <mergeCell ref="D5:D7"/>
    <mergeCell ref="E5:E7"/>
  </mergeCells>
  <pageMargins left="0.98402780000000001" right="0.39374999999999999" top="0.39374999999999999" bottom="0.39374999999999999" header="0" footer="0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2026-04-03T13:03:51Z</cp:lastPrinted>
  <dcterms:created xsi:type="dcterms:W3CDTF">2019-10-30T07:07:00Z</dcterms:created>
  <dcterms:modified xsi:type="dcterms:W3CDTF">2026-04-03T13:04:02Z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929F14EB0B734D68908B96BA6B39812B_13</vt:lpwstr>
  </property>
  <property fmtid="{D5CDD505-2E9C-101B-9397-08002B2CF9AE}" pid="13" name="KSOProductBuildVer">
    <vt:lpwstr>1049-12.2.0.23196</vt:lpwstr>
  </property>
</Properties>
</file>